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llernat\Desktop\BREW documentation\"/>
    </mc:Choice>
  </mc:AlternateContent>
  <bookViews>
    <workbookView xWindow="0" yWindow="0" windowWidth="21600" windowHeight="9510"/>
  </bookViews>
  <sheets>
    <sheet name="notes" sheetId="5" r:id="rId1"/>
    <sheet name="Inputs" sheetId="2" r:id="rId2"/>
    <sheet name="Outputs" sheetId="1" r:id="rId3"/>
    <sheet name="Brew hardware BOM" sheetId="3" r:id="rId4"/>
    <sheet name="electrical and control BOM" sheetId="4" r:id="rId5"/>
  </sheets>
  <definedNames>
    <definedName name="_xlnm.Print_Area" localSheetId="3">'Brew hardware BOM'!$A$1:$I$29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4" l="1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X4" i="4"/>
  <c r="W4" i="4"/>
  <c r="H21" i="3"/>
  <c r="H22" i="3"/>
  <c r="I2" i="4"/>
  <c r="I3" i="4" s="1"/>
  <c r="I4" i="4" s="1"/>
  <c r="I5" i="4" s="1"/>
  <c r="I6" i="4" s="1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H20" i="3"/>
  <c r="H12" i="3"/>
  <c r="H13" i="3"/>
  <c r="H14" i="3"/>
  <c r="H15" i="3"/>
  <c r="H16" i="3"/>
  <c r="H17" i="3"/>
  <c r="H18" i="3"/>
  <c r="H19" i="3"/>
  <c r="H11" i="3"/>
  <c r="H3" i="3"/>
  <c r="H4" i="3"/>
  <c r="H5" i="3"/>
  <c r="H6" i="3"/>
  <c r="H7" i="3"/>
  <c r="H8" i="3"/>
  <c r="H9" i="3"/>
  <c r="H10" i="3"/>
  <c r="H2" i="3"/>
  <c r="D10" i="5" l="1"/>
  <c r="H23" i="3"/>
  <c r="H24" i="4"/>
</calcChain>
</file>

<file path=xl/sharedStrings.xml><?xml version="1.0" encoding="utf-8"?>
<sst xmlns="http://schemas.openxmlformats.org/spreadsheetml/2006/main" count="432" uniqueCount="272">
  <si>
    <t>type</t>
  </si>
  <si>
    <t>CV101</t>
  </si>
  <si>
    <t>12v</t>
  </si>
  <si>
    <t>cv201</t>
  </si>
  <si>
    <t>note</t>
  </si>
  <si>
    <t>1/2"npt</t>
  </si>
  <si>
    <t>cv202</t>
  </si>
  <si>
    <t>cv203</t>
  </si>
  <si>
    <t>cv301</t>
  </si>
  <si>
    <t>cv302</t>
  </si>
  <si>
    <t>cv303</t>
  </si>
  <si>
    <t>cv304</t>
  </si>
  <si>
    <t>LT121</t>
  </si>
  <si>
    <t>A/4-20</t>
  </si>
  <si>
    <t>0-1bar</t>
  </si>
  <si>
    <t>PB1</t>
  </si>
  <si>
    <t>PB2</t>
  </si>
  <si>
    <t>PL2</t>
  </si>
  <si>
    <t>PL3</t>
  </si>
  <si>
    <t>PL4</t>
  </si>
  <si>
    <t>Auto/man</t>
  </si>
  <si>
    <t>stop</t>
  </si>
  <si>
    <t>Run</t>
  </si>
  <si>
    <t>PL5</t>
  </si>
  <si>
    <t>7gpm  CPSS-IN-1</t>
  </si>
  <si>
    <t>modbus RTU</t>
  </si>
  <si>
    <t>PLC requierments</t>
  </si>
  <si>
    <t>output</t>
  </si>
  <si>
    <t>inputs</t>
  </si>
  <si>
    <t>other</t>
  </si>
  <si>
    <t xml:space="preserve">Temperatuere control </t>
  </si>
  <si>
    <t>PD540</t>
  </si>
  <si>
    <t xml:space="preserve">HMI </t>
  </si>
  <si>
    <t>rasberry pi ?</t>
  </si>
  <si>
    <t>laptop?</t>
  </si>
  <si>
    <t>ACE 3090C</t>
  </si>
  <si>
    <t>branch 1486c</t>
  </si>
  <si>
    <t>branch 11</t>
  </si>
  <si>
    <t>or</t>
  </si>
  <si>
    <t>click</t>
  </si>
  <si>
    <t>C0-01dr-d</t>
  </si>
  <si>
    <t>power</t>
  </si>
  <si>
    <t>C0-01AC</t>
  </si>
  <si>
    <t>C0-16TD2</t>
  </si>
  <si>
    <t>LT221</t>
  </si>
  <si>
    <t>PB3</t>
  </si>
  <si>
    <t>name</t>
  </si>
  <si>
    <t>description</t>
  </si>
  <si>
    <t>run/clean mode</t>
  </si>
  <si>
    <t>SS1</t>
  </si>
  <si>
    <t>SS2</t>
  </si>
  <si>
    <t>Start</t>
  </si>
  <si>
    <t>jog/ack</t>
  </si>
  <si>
    <t>TC1</t>
  </si>
  <si>
    <t>TC2</t>
  </si>
  <si>
    <t>Estop</t>
  </si>
  <si>
    <t>D</t>
  </si>
  <si>
    <t>pd540 alrm (HLT)</t>
  </si>
  <si>
    <t>pd540 alrm (kettle)</t>
  </si>
  <si>
    <t>HLT level transmitter</t>
  </si>
  <si>
    <t>Mash level transmitter</t>
  </si>
  <si>
    <t>PLC register</t>
  </si>
  <si>
    <t>I01</t>
  </si>
  <si>
    <t>I02</t>
  </si>
  <si>
    <t>I03</t>
  </si>
  <si>
    <t>I04</t>
  </si>
  <si>
    <t>I05</t>
  </si>
  <si>
    <t>I06</t>
  </si>
  <si>
    <t>I07</t>
  </si>
  <si>
    <t>I08</t>
  </si>
  <si>
    <t>A1</t>
  </si>
  <si>
    <t>A2</t>
  </si>
  <si>
    <t>Name</t>
  </si>
  <si>
    <t>Description</t>
  </si>
  <si>
    <t>HLT/mash</t>
  </si>
  <si>
    <t>mash/kettle</t>
  </si>
  <si>
    <t>input solenoid</t>
  </si>
  <si>
    <t>tank selector</t>
  </si>
  <si>
    <t>mash/ recerc select</t>
  </si>
  <si>
    <t>hlt/direct</t>
  </si>
  <si>
    <t>from mash/kettle</t>
  </si>
  <si>
    <t>fill/recerc</t>
  </si>
  <si>
    <t>recerc/chill</t>
  </si>
  <si>
    <t>drain solenoid</t>
  </si>
  <si>
    <t>green</t>
  </si>
  <si>
    <t>yellow</t>
  </si>
  <si>
    <t>blue</t>
  </si>
  <si>
    <t>White (flashing)</t>
  </si>
  <si>
    <t>hops addition</t>
  </si>
  <si>
    <t xml:space="preserve">clean </t>
  </si>
  <si>
    <t xml:space="preserve">ready </t>
  </si>
  <si>
    <t xml:space="preserve">1/2"npt </t>
  </si>
  <si>
    <t>direct/ relay</t>
  </si>
  <si>
    <t>d</t>
  </si>
  <si>
    <t>r</t>
  </si>
  <si>
    <t>Q1</t>
  </si>
  <si>
    <t>Q2</t>
  </si>
  <si>
    <t>Q3</t>
  </si>
  <si>
    <t>Q4</t>
  </si>
  <si>
    <t>Q5</t>
  </si>
  <si>
    <t>Q6</t>
  </si>
  <si>
    <t>Q7</t>
  </si>
  <si>
    <t>Q8</t>
  </si>
  <si>
    <t>14 outputs</t>
  </si>
  <si>
    <t>2 analog</t>
  </si>
  <si>
    <t>pmp1</t>
  </si>
  <si>
    <t>pmp2</t>
  </si>
  <si>
    <t>ID</t>
  </si>
  <si>
    <t>discription</t>
  </si>
  <si>
    <t>cost</t>
  </si>
  <si>
    <t>link</t>
  </si>
  <si>
    <t>TK-200</t>
  </si>
  <si>
    <t>TK-300</t>
  </si>
  <si>
    <t>TK-100</t>
  </si>
  <si>
    <t>Ontario beer kegs</t>
  </si>
  <si>
    <t>comes with TI</t>
  </si>
  <si>
    <t>qnty</t>
  </si>
  <si>
    <t>https://www.ontariobeerkegs.com/16_Weldless_Sight_Gauge_for_Home_Brew_Kettle_p/16-weldless-sight-gauge.htm</t>
  </si>
  <si>
    <t>na</t>
  </si>
  <si>
    <t>16" sight gauge</t>
  </si>
  <si>
    <t>E-101/e301</t>
  </si>
  <si>
    <t>4500 W 240V heater</t>
  </si>
  <si>
    <t>https://www.ontariobeerkegs.com/4500W_240VScrew_In_Element_ULWD_LimeLife_Ripple_Fo_p/camco-2955.htm</t>
  </si>
  <si>
    <t>P001/P002</t>
  </si>
  <si>
    <t>https://www.ontariobeerkegs.com/Chugger_Brew_Pump_Inlet_Polysulfone_Head_p/chugger-poly-inline.htm</t>
  </si>
  <si>
    <t>Chugger Brew Pump</t>
  </si>
  <si>
    <t>E102</t>
  </si>
  <si>
    <t>50' SS coil 1/2"</t>
  </si>
  <si>
    <t>https://www.ontariobeerkegs.com/HERMS_Coil_Stainless_Steel_p/ss-herms-coil-12.htm</t>
  </si>
  <si>
    <t>7GPM</t>
  </si>
  <si>
    <t>https://www.ontariobeerkegs.com/16_Gallon_Welded_Stainless_Steel_Advanced_Brew_Ket_p/brew-kettle-16gal-welded.htm</t>
  </si>
  <si>
    <t>comes with TI graduated</t>
  </si>
  <si>
    <t>16 Gal kettle</t>
  </si>
  <si>
    <t>F201</t>
  </si>
  <si>
    <t>15 gal false bottom</t>
  </si>
  <si>
    <t>15.5" diamater</t>
  </si>
  <si>
    <t>https://www.ontariobeerkegs.com/ProductDetails.asp?ProductCode=15gal%2Dwhole%2Dkettle</t>
  </si>
  <si>
    <t>Si 1/2" tubeing</t>
  </si>
  <si>
    <t>running total</t>
  </si>
  <si>
    <t>sub total</t>
  </si>
  <si>
    <t>CV</t>
  </si>
  <si>
    <t>3way Lport control valve</t>
  </si>
  <si>
    <t>Amazon</t>
  </si>
  <si>
    <t>10 pack</t>
  </si>
  <si>
    <t>https://www.ontariobeerkegs.com/Silicone_Transfer_Hose_1_2_ID_3_4_OD_Homebrewing_p/half-inch-silicone-hose.htm</t>
  </si>
  <si>
    <t>https://www.amazon.ca/dp/B00OH7485A/ref=wl_it_dp_o_pC_nS_ttl?_encoding=UTF8&amp;colid=1ARPVCTGNX5U8&amp;coliid=I4ANA35ALQ4U</t>
  </si>
  <si>
    <t>Solenoid valve</t>
  </si>
  <si>
    <t>shut off</t>
  </si>
  <si>
    <t>hose barbs</t>
  </si>
  <si>
    <t>10 pack 12v</t>
  </si>
  <si>
    <t>5pack</t>
  </si>
  <si>
    <t>https://www.amazon.ca/Generic-Production-Stainless-Fitting-Connector/dp/B017N4TKVA/ref=sr_1_9?s=hi&amp;ie=UTF8&amp;qid=1493425185&amp;sr=1-9&amp;keywords=1%2F2%22+hose+barb</t>
  </si>
  <si>
    <t>T barb</t>
  </si>
  <si>
    <t>https://www.ontariobeerkegs.com/Stainless_Steel_1_2_Barbed_Tee_p/ss-1-2-barbed-tee.htm</t>
  </si>
  <si>
    <t>1/2"</t>
  </si>
  <si>
    <t>https://www.aliexpress.com/item/1-2-Weldless-Kettle-Bulkhead-w-2pc-Ball-Valve-barb-Homebrew-Beer-Kettle-Pot-Brewers-Hardware/32668192773.html?spm=2114.12010108.1000013.9.wxfVdU&amp;scm=1007.13339.81019.0&amp;pvid=502424b5-dd20-419b-b798-4fcca092452a&amp;tpp=1</t>
  </si>
  <si>
    <t>1/2" npt w/hose barb and bulkhead</t>
  </si>
  <si>
    <t>AliExpress</t>
  </si>
  <si>
    <t>E301</t>
  </si>
  <si>
    <t>30 plate wort chiller</t>
  </si>
  <si>
    <t>TT 111/311</t>
  </si>
  <si>
    <t>thermocouple k</t>
  </si>
  <si>
    <t>lot of 2</t>
  </si>
  <si>
    <t>4"thermowell</t>
  </si>
  <si>
    <t>1/2" gland</t>
  </si>
  <si>
    <t>lot of 4</t>
  </si>
  <si>
    <t xml:space="preserve">https://www.amazon.ca/dp/B01M9HZ71T/ref=wl_it_dp_o_pC_nS_ttl?_encoding=UTF8&amp;colid=1ARPVCTGNX5U8&amp;coliid=IQXLF81BB4U3A </t>
  </si>
  <si>
    <t>https://www.aliexpress.com/item/HERMS-Coil-Weldless-Bulkhead-for-1-2-OD-Tube-1-2-Male-BSPT-x-1-2/32643686498.html</t>
  </si>
  <si>
    <t>https://www.aliexpress.com/item/DMiotech-4-Pcs-M22-1-2-Npt-Strain-Relief-Cord-Grip-Cable-Gland-Locknut-M22x1-5/32788489795.html</t>
  </si>
  <si>
    <t>https://www.aliexpress.com/item/4-Stainless-Steel-Kettle-Thermowell-Kit-With-1-2-Lock-Nut-Washer-For-Home-Brew-Tools/32803756920.html</t>
  </si>
  <si>
    <t>https://www.aliexpress.com/item/Plate-heat-exchanger-Stainless-Plate-Wort-Chiller-30-plates-Brewing-Chiller-with-1-2-barb/32609240221.html</t>
  </si>
  <si>
    <t>https://www.aliexpress.com/item/3d-printer-accessories-K-type-thermocouple-wire-temperature-monitoring-line-M3-25-for-3d-printer-ult/32452331286.html</t>
  </si>
  <si>
    <t>1/2" compression bulkhead</t>
  </si>
  <si>
    <t>16x16x8</t>
  </si>
  <si>
    <t>enclosure</t>
  </si>
  <si>
    <t>TIC112/312</t>
  </si>
  <si>
    <t>PD540-6RA-14</t>
  </si>
  <si>
    <t xml:space="preserve">supplier </t>
  </si>
  <si>
    <t>supplier</t>
  </si>
  <si>
    <t>precision digital</t>
  </si>
  <si>
    <t>din rail</t>
  </si>
  <si>
    <t>https://www.aliexpress.com/item/5-Piece-0-5-Meter-Aluminum-Slotted-DIN-Rail/1700376819.htm</t>
  </si>
  <si>
    <t>.5m</t>
  </si>
  <si>
    <t>R1-10</t>
  </si>
  <si>
    <t>https://www.aliexpress.com/item/10-Channel-OMRON-DPDT-G2R-2-S-DIN-Rail-Mount-Interface-Relay-moudle/32580024908.html</t>
  </si>
  <si>
    <t>https://www.predig.com/model/PD540-6RA-14</t>
  </si>
  <si>
    <t>10 channel DPDT din mounted relay</t>
  </si>
  <si>
    <t>Estp</t>
  </si>
  <si>
    <t>https://www.aliexpress.com/item/Amico-Red-Mushroom-Cap-1NO-1NC-DPST-Emergency-Stop-Push-Button-Switch-AC-660V-10A-e/32517103077.html</t>
  </si>
  <si>
    <t>2NC DPST</t>
  </si>
  <si>
    <t>PB2/3</t>
  </si>
  <si>
    <t>start stop combo</t>
  </si>
  <si>
    <t>https://www.aliexpress.com/item/1PCS-220V-AC-Yellow-Light-ON-OFF-START-STOP-Momentary-Push-Button-Switch-22mm-1-NO/1963927813.html</t>
  </si>
  <si>
    <t>TOTAL</t>
  </si>
  <si>
    <t>sw1/sw2</t>
  </si>
  <si>
    <t>selector switchs</t>
  </si>
  <si>
    <t>https://www.aliexpress.com/item/AC-600V-10A-1-NO-N-O-Self-Lock-2-Postion-Rotary-Selector-Switch-22mm-ZB2/1399560989.html</t>
  </si>
  <si>
    <t>https://www.aliexpress.com/item/10pcs-Lot-Mixed-color-of-AC-DC-12V-22mm-Mount-Size-LED-Power-Indicator-Signal-Light/32685307876.html</t>
  </si>
  <si>
    <t>10pack mixed colors</t>
  </si>
  <si>
    <t>PL2-5</t>
  </si>
  <si>
    <t>22mm 12v</t>
  </si>
  <si>
    <t>PL1</t>
  </si>
  <si>
    <t>22mm 120v</t>
  </si>
  <si>
    <t>https://www.aliexpress.com/item/22mm-120V-Panel-Mount-Pilot-Light-Signal-Indicator-Lamp-AC-DC-24V-Car-Bulbs-Light-DXY88/32805971108.html</t>
  </si>
  <si>
    <t>orange</t>
  </si>
  <si>
    <t>HMI</t>
  </si>
  <si>
    <t>PLC</t>
  </si>
  <si>
    <t>8 d inputs</t>
  </si>
  <si>
    <t>https://www.automationdirect.com/adc/Shopping/Catalog/Pushbuttons_-z-_Switches_-z-_Indicators/22mm_Plastic/22mm_Pushbutton_Accessories/Legend_Plates</t>
  </si>
  <si>
    <t>legond plates</t>
  </si>
  <si>
    <t>circiuit braker</t>
  </si>
  <si>
    <t>6A dual pole</t>
  </si>
  <si>
    <t>Automation direct</t>
  </si>
  <si>
    <t>https://www.automationdirect.com/adc/Shopping/Catalog/Circuit_Protection_-z-_Fuses_-z-_Disconnects/UL_489_Miniature_Circuit_Breakers/Double_Pole_Mini_Circuit_Breakers_(0.5A-40A,_FAZ-NA_Series)/C_Curve_(0.5A-40A,_FAZ-CXX-2-NA)/FAZ-C6-2-NA</t>
  </si>
  <si>
    <t>dinGND</t>
  </si>
  <si>
    <t>Gnd termincal block</t>
  </si>
  <si>
    <t>https://www.automationdirect.com/adc/Shopping/Catalog/Terminal_Blocks/Konnect-It_DIN-Rail_Terminal_Blocks/Ground_Terminal_Blocks/KN-G12SP-10</t>
  </si>
  <si>
    <t>terminal blocks</t>
  </si>
  <si>
    <t>https://www.automationdirect.com/adc/Shopping/Catalog/Terminal_Blocks/Konnect-It_DIN-Rail_Terminal_Blocks/Single-level_Feed-Through_Terminal_Blocks/KN-T12GRY</t>
  </si>
  <si>
    <t>100 pack</t>
  </si>
  <si>
    <t>e101/e301</t>
  </si>
  <si>
    <t>contactors 25A 24Vcoil</t>
  </si>
  <si>
    <t>https://www.automationdirect.com/adc/Shopping/Catalog/Motor_Controls/Fuji_Contactors_-z-_Overloads/9_to_25_Amp/SC-E05G-24VDC</t>
  </si>
  <si>
    <t>SG2-20VR-D</t>
  </si>
  <si>
    <t>8 in4a 8out modbus</t>
  </si>
  <si>
    <t>expansion</t>
  </si>
  <si>
    <t>24v PS</t>
  </si>
  <si>
    <t>SG2-8ER-D</t>
  </si>
  <si>
    <t>http://www.factorymation.com/SG2-8ER-D</t>
  </si>
  <si>
    <t>SG2-10PS-24</t>
  </si>
  <si>
    <t>http://www.factorymation.com/SG2-10PS-24</t>
  </si>
  <si>
    <t>12V PS</t>
  </si>
  <si>
    <t>http://www.factorymation.com/MD-18-12A-1C</t>
  </si>
  <si>
    <t>MDP18-12A-1C</t>
  </si>
  <si>
    <t>ww.factorymation.com/OP10N_3</t>
  </si>
  <si>
    <t>OP10N</t>
  </si>
  <si>
    <t>XMTA-8pk</t>
  </si>
  <si>
    <t>https://www.automationdirect.com/adc/Shopping/Catalog/Enclosures_-z-_Subpanels_-z-_Thermal_Management_-z-_Lighting/Enclosures/Custom_Cutouts/N412161608C</t>
  </si>
  <si>
    <t>https://www.automationdirect.com/adc/Shopping/Catalog/Circuit_Protection_-z-_Fuses_-z-_Disconnects/Disconnect_Switches/SD_Series,_UL_508_Rated_Non-Fusible_Disconnects/DIN_Rail_or_Panel_Mount_(16-40_Amps,_SD1_Series)/SD1-016-RR</t>
  </si>
  <si>
    <t>power disconnect</t>
  </si>
  <si>
    <t>current total</t>
  </si>
  <si>
    <t>wire duct</t>
  </si>
  <si>
    <t>1"x1.5"x6ft</t>
  </si>
  <si>
    <t>https://www.automationdirect.com/adc/Shopping/Catalog/Wiring_Solutions/Wire_Duct_-a-_Accessories/T1_Series_Wire_Duct_with_Cover/Gray_(T1_Series)/T1-1015G-1</t>
  </si>
  <si>
    <t>FY-2NG2G10C-24</t>
  </si>
  <si>
    <t>LS104</t>
  </si>
  <si>
    <t>LS105</t>
  </si>
  <si>
    <t>LS204</t>
  </si>
  <si>
    <t>LS205</t>
  </si>
  <si>
    <t>LS304</t>
  </si>
  <si>
    <t>LS305</t>
  </si>
  <si>
    <t>level float switch</t>
  </si>
  <si>
    <t xml:space="preserve">level float switch </t>
  </si>
  <si>
    <t>y01</t>
  </si>
  <si>
    <t>y02</t>
  </si>
  <si>
    <t>y03</t>
  </si>
  <si>
    <t>y04</t>
  </si>
  <si>
    <t>y05</t>
  </si>
  <si>
    <t>y06</t>
  </si>
  <si>
    <t>LSX04/05</t>
  </si>
  <si>
    <t>Liquid Sensor Vertical Float Switch float</t>
  </si>
  <si>
    <t>https://www.aliexpress.com/item/UXCELL-78Mm-Right-Angle-Stainless-Steel-Pool-Tank-Water-Level-Liquid-Sensor-Vertical-Float-Switch/32796969429.html?</t>
  </si>
  <si>
    <t>x1</t>
  </si>
  <si>
    <t>x2</t>
  </si>
  <si>
    <t>x3</t>
  </si>
  <si>
    <t>x4</t>
  </si>
  <si>
    <t>x5</t>
  </si>
  <si>
    <t>x6</t>
  </si>
  <si>
    <t>CV 101/304</t>
  </si>
  <si>
    <t>Outputs</t>
  </si>
  <si>
    <t>Inputs</t>
  </si>
  <si>
    <t>PB4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</si>
</sst>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1" xfId="1" applyBorder="1"/>
    <xf numFmtId="0" fontId="0" fillId="0" borderId="3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ntariobeerkegs.com/HERMS_Coil_Stainless_Steel_p/ss-herms-coil-12.htm" TargetMode="External"/><Relationship Id="rId13" Type="http://schemas.openxmlformats.org/officeDocument/2006/relationships/hyperlink" Target="https://www.amazon.ca/Generic-Production-Stainless-Fitting-Connector/dp/B017N4TKVA/ref=sr_1_9?s=hi&amp;ie=UTF8&amp;qid=1493425185&amp;sr=1-9&amp;keywords=1%2F2%22+hose+barb" TargetMode="External"/><Relationship Id="rId18" Type="http://schemas.openxmlformats.org/officeDocument/2006/relationships/hyperlink" Target="https://www.aliexpress.com/item/Plate-heat-exchanger-Stainless-Plate-Wort-Chiller-30-plates-Brewing-Chiller-with-1-2-barb/32609240221.html" TargetMode="External"/><Relationship Id="rId3" Type="http://schemas.openxmlformats.org/officeDocument/2006/relationships/hyperlink" Target="https://www.amazon.ca/dp/B01M9HZ71T/ref=wl_it_dp_o_pC_nS_ttl?_encoding=UTF8&amp;colid=1ARPVCTGNX5U8&amp;coliid=IQXLF81BB4U3A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s://www.ontariobeerkegs.com/Chugger_Brew_Pump_Inlet_Polysulfone_Head_p/chugger-poly-inline.htm" TargetMode="External"/><Relationship Id="rId12" Type="http://schemas.openxmlformats.org/officeDocument/2006/relationships/hyperlink" Target="https://www.ontariobeerkegs.com/16_Gallon_Welded_Stainless_Steel_Advanced_Brew_Ket_p/brew-kettle-16gal-welded.htm" TargetMode="External"/><Relationship Id="rId17" Type="http://schemas.openxmlformats.org/officeDocument/2006/relationships/hyperlink" Target="https://www.aliexpress.com/item/4-Stainless-Steel-Kettle-Thermowell-Kit-With-1-2-Lock-Nut-Washer-For-Home-Brew-Tools/32803756920.html" TargetMode="External"/><Relationship Id="rId2" Type="http://schemas.openxmlformats.org/officeDocument/2006/relationships/hyperlink" Target="https://www.aliexpress.com/item/1-2-Weldless-Kettle-Bulkhead-w-2pc-Ball-Valve-barb-Homebrew-Beer-Kettle-Pot-Brewers-Hardware/32668192773.html?spm=2114.12010108.1000013.9.wxfVdU&amp;scm=1007.13339.81019.0&amp;pvid=502424b5-dd20-419b-b798-4fcca092452a&amp;tpp=1" TargetMode="External"/><Relationship Id="rId16" Type="http://schemas.openxmlformats.org/officeDocument/2006/relationships/hyperlink" Target="https://www.aliexpress.com/item/DMiotech-4-Pcs-M22-1-2-Npt-Strain-Relief-Cord-Grip-Cable-Gland-Locknut-M22x1-5/32788489795.html" TargetMode="External"/><Relationship Id="rId20" Type="http://schemas.openxmlformats.org/officeDocument/2006/relationships/hyperlink" Target="https://www.aliexpress.com/item/UXCELL-78Mm-Right-Angle-Stainless-Steel-Pool-Tank-Water-Level-Liquid-Sensor-Vertical-Float-Switch/32796969429.html?" TargetMode="External"/><Relationship Id="rId1" Type="http://schemas.openxmlformats.org/officeDocument/2006/relationships/hyperlink" Target="https://www.ontariobeerkegs.com/16_Gallon_Welded_Stainless_Steel_Advanced_Brew_Ket_p/brew-kettle-16gal-welded.htm" TargetMode="External"/><Relationship Id="rId6" Type="http://schemas.openxmlformats.org/officeDocument/2006/relationships/hyperlink" Target="https://www.ontariobeerkegs.com/ProductDetails.asp?ProductCode=15gal%2Dwhole%2Dkettle" TargetMode="External"/><Relationship Id="rId11" Type="http://schemas.openxmlformats.org/officeDocument/2006/relationships/hyperlink" Target="https://www.ontariobeerkegs.com/16_Gallon_Welded_Stainless_Steel_Advanced_Brew_Ket_p/brew-kettle-16gal-welded.htm" TargetMode="External"/><Relationship Id="rId5" Type="http://schemas.openxmlformats.org/officeDocument/2006/relationships/hyperlink" Target="https://www.ontariobeerkegs.com/Silicone_Transfer_Hose_1_2_ID_3_4_OD_Homebrewing_p/half-inch-silicone-hose.htm" TargetMode="External"/><Relationship Id="rId15" Type="http://schemas.openxmlformats.org/officeDocument/2006/relationships/hyperlink" Target="https://www.aliexpress.com/item/HERMS-Coil-Weldless-Bulkhead-for-1-2-OD-Tube-1-2-Male-BSPT-x-1-2/32643686498.html" TargetMode="External"/><Relationship Id="rId10" Type="http://schemas.openxmlformats.org/officeDocument/2006/relationships/hyperlink" Target="https://www.ontariobeerkegs.com/16_Weldless_Sight_Gauge_for_Home_Brew_Kettle_p/16-weldless-sight-gauge.htm" TargetMode="External"/><Relationship Id="rId19" Type="http://schemas.openxmlformats.org/officeDocument/2006/relationships/hyperlink" Target="https://www.aliexpress.com/item/3d-printer-accessories-K-type-thermocouple-wire-temperature-monitoring-line-M3-25-for-3d-printer-ult/32452331286.html" TargetMode="External"/><Relationship Id="rId4" Type="http://schemas.openxmlformats.org/officeDocument/2006/relationships/hyperlink" Target="https://www.amazon.ca/dp/B00OH7485A/ref=wl_it_dp_o_pC_nS_ttl?_encoding=UTF8&amp;colid=1ARPVCTGNX5U8&amp;coliid=I4ANA35ALQ4U" TargetMode="External"/><Relationship Id="rId9" Type="http://schemas.openxmlformats.org/officeDocument/2006/relationships/hyperlink" Target="https://www.ontariobeerkegs.com/4500W_240VScrew_In_Element_ULWD_LimeLife_Ripple_Fo_p/camco-2955.htm" TargetMode="External"/><Relationship Id="rId14" Type="http://schemas.openxmlformats.org/officeDocument/2006/relationships/hyperlink" Target="https://www.ontariobeerkegs.com/Stainless_Steel_1_2_Barbed_Tee_p/ss-1-2-barbed-tee.htm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liexpress.com/item/22mm-120V-Panel-Mount-Pilot-Light-Signal-Indicator-Lamp-AC-DC-24V-Car-Bulbs-Light-DXY88/32805971108.html" TargetMode="External"/><Relationship Id="rId13" Type="http://schemas.openxmlformats.org/officeDocument/2006/relationships/hyperlink" Target="https://www.automationdirect.com/adc/Shopping/Catalog/Terminal_Blocks/Konnect-It_DIN-Rail_Terminal_Blocks/Single-level_Feed-Through_Terminal_Blocks/KN-T12GRY" TargetMode="External"/><Relationship Id="rId18" Type="http://schemas.openxmlformats.org/officeDocument/2006/relationships/hyperlink" Target="https://www.automationdirect.com/adc/Shopping/Catalog/Wiring_Solutions/Wire_Duct_-a-_Accessories/T1_Series_Wire_Duct_with_Cover/Gray_(T1_Series)/T1-1015G-1" TargetMode="External"/><Relationship Id="rId3" Type="http://schemas.openxmlformats.org/officeDocument/2006/relationships/hyperlink" Target="https://www.automationdirect.com/adc/Shopping/Catalog/Enclosures_-z-_Subpanels_-z-_Thermal_Management_-z-_Lighting/Enclosures/Custom_Cutouts/N412161608C" TargetMode="External"/><Relationship Id="rId7" Type="http://schemas.openxmlformats.org/officeDocument/2006/relationships/hyperlink" Target="https://www.aliexpress.com/item/10pcs-Lot-Mixed-color-of-AC-DC-12V-22mm-Mount-Size-LED-Power-Indicator-Signal-Light/32685307876.html" TargetMode="External"/><Relationship Id="rId12" Type="http://schemas.openxmlformats.org/officeDocument/2006/relationships/hyperlink" Target="https://www.automationdirect.com/adc/Shopping/Catalog/Motor_Controls/Fuji_Contactors_-z-_Overloads/9_to_25_Amp/SC-E05G-24VDC" TargetMode="External"/><Relationship Id="rId17" Type="http://schemas.openxmlformats.org/officeDocument/2006/relationships/hyperlink" Target="http://www.factorymation.com/MD-18-12A-1C" TargetMode="External"/><Relationship Id="rId2" Type="http://schemas.openxmlformats.org/officeDocument/2006/relationships/hyperlink" Target="https://www.aliexpress.com/item/AC-600V-10A-1-NO-N-O-Self-Lock-2-Postion-Rotary-Selector-Switch-22mm-ZB2/1399560989.html" TargetMode="External"/><Relationship Id="rId16" Type="http://schemas.openxmlformats.org/officeDocument/2006/relationships/hyperlink" Target="http://www.factorymation.com/SG2-10PS-24" TargetMode="External"/><Relationship Id="rId1" Type="http://schemas.openxmlformats.org/officeDocument/2006/relationships/hyperlink" Target="https://www.aliexpress.com/item/5-Piece-0-5-Meter-Aluminum-Slotted-DIN-Rail/1700376819.htm" TargetMode="External"/><Relationship Id="rId6" Type="http://schemas.openxmlformats.org/officeDocument/2006/relationships/hyperlink" Target="https://www.aliexpress.com/item/1PCS-220V-AC-Yellow-Light-ON-OFF-START-STOP-Momentary-Push-Button-Switch-22mm-1-NO/1963927813.html" TargetMode="External"/><Relationship Id="rId11" Type="http://schemas.openxmlformats.org/officeDocument/2006/relationships/hyperlink" Target="https://www.automationdirect.com/adc/Shopping/Catalog/Terminal_Blocks/Konnect-It_DIN-Rail_Terminal_Blocks/Ground_Terminal_Blocks/KN-G12SP-10" TargetMode="External"/><Relationship Id="rId5" Type="http://schemas.openxmlformats.org/officeDocument/2006/relationships/hyperlink" Target="https://www.aliexpress.com/item/Amico-Red-Mushroom-Cap-1NO-1NC-DPST-Emergency-Stop-Push-Button-Switch-AC-660V-10A-e/32517103077.html" TargetMode="External"/><Relationship Id="rId15" Type="http://schemas.openxmlformats.org/officeDocument/2006/relationships/hyperlink" Target="http://www.factorymation.com/SG2-8ER-D" TargetMode="External"/><Relationship Id="rId10" Type="http://schemas.openxmlformats.org/officeDocument/2006/relationships/hyperlink" Target="https://www.automationdirect.com/adc/Shopping/Catalog/Circuit_Protection_-z-_Fuses_-z-_Disconnects/Disconnect_Switches/SD_Series,_UL_508_Rated_Non-Fusible_Disconnects/DIN_Rail_or_Panel_Mount_(16-40_Amps,_SD1_Series)/SD1-016-RR" TargetMode="External"/><Relationship Id="rId19" Type="http://schemas.openxmlformats.org/officeDocument/2006/relationships/printerSettings" Target="../printerSettings/printerSettings3.bin"/><Relationship Id="rId4" Type="http://schemas.openxmlformats.org/officeDocument/2006/relationships/hyperlink" Target="https://www.aliexpress.com/item/10-Channel-OMRON-DPDT-G2R-2-S-DIN-Rail-Mount-Interface-Relay-moudle/32580024908.html" TargetMode="External"/><Relationship Id="rId9" Type="http://schemas.openxmlformats.org/officeDocument/2006/relationships/hyperlink" Target="https://www.automationdirect.com/adc/Shopping/Catalog/Pushbuttons_-z-_Switches_-z-_Indicators/22mm_Plastic/22mm_Pushbutton_Accessories/Legend_Plates" TargetMode="External"/><Relationship Id="rId14" Type="http://schemas.openxmlformats.org/officeDocument/2006/relationships/hyperlink" Target="https://www.automationdirect.com/adc/Shopping/Catalog/Circuit_Protection_-z-_Fuses_-z-_Disconnects/UL_489_Miniature_Circuit_Breakers/Double_Pole_Mini_Circuit_Breakers_(0.5A-40A,_FAZ-NA_Series)/C_Curve_(0.5A-40A,_FAZ-CXX-2-NA)/FAZ-C6-2-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C10" sqref="C10"/>
    </sheetView>
  </sheetViews>
  <sheetFormatPr defaultRowHeight="15" x14ac:dyDescent="0.25"/>
  <cols>
    <col min="3" max="3" width="21.140625" customWidth="1"/>
  </cols>
  <sheetData>
    <row r="1" spans="1:6" x14ac:dyDescent="0.25">
      <c r="A1" t="s">
        <v>26</v>
      </c>
      <c r="F1" t="s">
        <v>35</v>
      </c>
    </row>
    <row r="2" spans="1:6" x14ac:dyDescent="0.25">
      <c r="A2" t="s">
        <v>27</v>
      </c>
      <c r="B2" t="s">
        <v>28</v>
      </c>
      <c r="D2" t="s">
        <v>29</v>
      </c>
      <c r="F2" t="s">
        <v>36</v>
      </c>
    </row>
    <row r="3" spans="1:6" x14ac:dyDescent="0.25">
      <c r="A3" t="s">
        <v>103</v>
      </c>
      <c r="B3" t="s">
        <v>207</v>
      </c>
      <c r="C3" t="s">
        <v>104</v>
      </c>
      <c r="D3" t="s">
        <v>25</v>
      </c>
      <c r="F3" t="s">
        <v>37</v>
      </c>
    </row>
    <row r="5" spans="1:6" x14ac:dyDescent="0.25">
      <c r="A5" t="s">
        <v>30</v>
      </c>
      <c r="F5" t="s">
        <v>38</v>
      </c>
    </row>
    <row r="6" spans="1:6" x14ac:dyDescent="0.25">
      <c r="A6" t="s">
        <v>31</v>
      </c>
      <c r="F6" t="s">
        <v>39</v>
      </c>
    </row>
    <row r="7" spans="1:6" x14ac:dyDescent="0.25">
      <c r="F7" t="s">
        <v>40</v>
      </c>
    </row>
    <row r="8" spans="1:6" x14ac:dyDescent="0.25">
      <c r="A8" t="s">
        <v>32</v>
      </c>
      <c r="F8" t="s">
        <v>43</v>
      </c>
    </row>
    <row r="9" spans="1:6" x14ac:dyDescent="0.25">
      <c r="A9" t="s">
        <v>33</v>
      </c>
      <c r="B9" t="s">
        <v>34</v>
      </c>
    </row>
    <row r="10" spans="1:6" x14ac:dyDescent="0.25">
      <c r="C10" t="s">
        <v>240</v>
      </c>
      <c r="D10">
        <f ca="1">'Brew hardware BOM'!H23+'electrical and control BOM'!H24</f>
        <v>3172.42</v>
      </c>
    </row>
    <row r="13" spans="1:6" x14ac:dyDescent="0.25">
      <c r="A13" t="s">
        <v>41</v>
      </c>
    </row>
    <row r="14" spans="1:6" x14ac:dyDescent="0.25">
      <c r="A14" t="s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G8" sqref="G8"/>
    </sheetView>
  </sheetViews>
  <sheetFormatPr defaultRowHeight="15" x14ac:dyDescent="0.25"/>
  <cols>
    <col min="2" max="2" width="24.5703125" customWidth="1"/>
    <col min="4" max="4" width="12.85546875" customWidth="1"/>
    <col min="5" max="5" width="15.7109375" customWidth="1"/>
    <col min="6" max="6" width="15.28515625" customWidth="1"/>
  </cols>
  <sheetData>
    <row r="1" spans="1:5" x14ac:dyDescent="0.25">
      <c r="A1" s="4" t="s">
        <v>270</v>
      </c>
      <c r="B1" s="4"/>
      <c r="C1" s="4"/>
      <c r="D1" s="4"/>
      <c r="E1" s="4"/>
    </row>
    <row r="2" spans="1:5" x14ac:dyDescent="0.25">
      <c r="A2" s="1" t="s">
        <v>46</v>
      </c>
      <c r="B2" s="1" t="s">
        <v>47</v>
      </c>
      <c r="C2" s="1" t="s">
        <v>0</v>
      </c>
      <c r="D2" s="1" t="s">
        <v>61</v>
      </c>
      <c r="E2" s="1" t="s">
        <v>4</v>
      </c>
    </row>
    <row r="3" spans="1:5" x14ac:dyDescent="0.25">
      <c r="A3" s="1" t="s">
        <v>49</v>
      </c>
      <c r="B3" s="1" t="s">
        <v>48</v>
      </c>
      <c r="C3" s="1" t="s">
        <v>56</v>
      </c>
      <c r="D3" s="1" t="s">
        <v>62</v>
      </c>
      <c r="E3" s="1"/>
    </row>
    <row r="4" spans="1:5" x14ac:dyDescent="0.25">
      <c r="A4" s="1" t="s">
        <v>50</v>
      </c>
      <c r="B4" s="1" t="s">
        <v>20</v>
      </c>
      <c r="C4" s="1" t="s">
        <v>56</v>
      </c>
      <c r="D4" s="1" t="s">
        <v>63</v>
      </c>
      <c r="E4" s="1"/>
    </row>
    <row r="5" spans="1:5" x14ac:dyDescent="0.25">
      <c r="A5" s="1" t="s">
        <v>15</v>
      </c>
      <c r="B5" s="1" t="s">
        <v>51</v>
      </c>
      <c r="C5" s="1" t="s">
        <v>56</v>
      </c>
      <c r="D5" s="1" t="s">
        <v>64</v>
      </c>
      <c r="E5" s="1"/>
    </row>
    <row r="6" spans="1:5" x14ac:dyDescent="0.25">
      <c r="A6" s="1" t="s">
        <v>16</v>
      </c>
      <c r="B6" s="1" t="s">
        <v>21</v>
      </c>
      <c r="C6" s="1" t="s">
        <v>56</v>
      </c>
      <c r="D6" s="1" t="s">
        <v>65</v>
      </c>
      <c r="E6" s="1"/>
    </row>
    <row r="7" spans="1:5" x14ac:dyDescent="0.25">
      <c r="A7" s="1" t="s">
        <v>45</v>
      </c>
      <c r="B7" s="1" t="s">
        <v>52</v>
      </c>
      <c r="C7" s="1" t="s">
        <v>56</v>
      </c>
      <c r="D7" s="1" t="s">
        <v>66</v>
      </c>
      <c r="E7" s="1"/>
    </row>
    <row r="8" spans="1:5" x14ac:dyDescent="0.25">
      <c r="A8" s="1" t="s">
        <v>271</v>
      </c>
      <c r="B8" s="1" t="s">
        <v>55</v>
      </c>
      <c r="C8" s="1" t="s">
        <v>56</v>
      </c>
      <c r="D8" s="1" t="s">
        <v>67</v>
      </c>
      <c r="E8" s="1"/>
    </row>
    <row r="9" spans="1:5" x14ac:dyDescent="0.25">
      <c r="A9" s="1" t="s">
        <v>53</v>
      </c>
      <c r="B9" s="1" t="s">
        <v>57</v>
      </c>
      <c r="C9" s="1" t="s">
        <v>56</v>
      </c>
      <c r="D9" s="1" t="s">
        <v>68</v>
      </c>
      <c r="E9" s="1"/>
    </row>
    <row r="10" spans="1:5" x14ac:dyDescent="0.25">
      <c r="A10" s="1" t="s">
        <v>54</v>
      </c>
      <c r="B10" s="1" t="s">
        <v>58</v>
      </c>
      <c r="C10" s="1" t="s">
        <v>56</v>
      </c>
      <c r="D10" s="1" t="s">
        <v>69</v>
      </c>
      <c r="E10" s="1"/>
    </row>
    <row r="11" spans="1:5" x14ac:dyDescent="0.25">
      <c r="A11" s="1" t="s">
        <v>245</v>
      </c>
      <c r="B11" s="1" t="s">
        <v>252</v>
      </c>
      <c r="C11" s="1" t="s">
        <v>56</v>
      </c>
      <c r="D11" s="1" t="s">
        <v>253</v>
      </c>
      <c r="E11" s="1"/>
    </row>
    <row r="12" spans="1:5" x14ac:dyDescent="0.25">
      <c r="A12" s="1" t="s">
        <v>246</v>
      </c>
      <c r="B12" s="1" t="s">
        <v>251</v>
      </c>
      <c r="C12" s="1" t="s">
        <v>56</v>
      </c>
      <c r="D12" s="1" t="s">
        <v>254</v>
      </c>
      <c r="E12" s="1"/>
    </row>
    <row r="13" spans="1:5" x14ac:dyDescent="0.25">
      <c r="A13" s="1" t="s">
        <v>247</v>
      </c>
      <c r="B13" s="1" t="s">
        <v>251</v>
      </c>
      <c r="C13" s="1" t="s">
        <v>56</v>
      </c>
      <c r="D13" s="1" t="s">
        <v>255</v>
      </c>
      <c r="E13" s="1"/>
    </row>
    <row r="14" spans="1:5" x14ac:dyDescent="0.25">
      <c r="A14" s="1" t="s">
        <v>248</v>
      </c>
      <c r="B14" s="1" t="s">
        <v>251</v>
      </c>
      <c r="C14" s="1" t="s">
        <v>56</v>
      </c>
      <c r="D14" s="1" t="s">
        <v>256</v>
      </c>
      <c r="E14" s="1"/>
    </row>
    <row r="15" spans="1:5" x14ac:dyDescent="0.25">
      <c r="A15" s="1" t="s">
        <v>249</v>
      </c>
      <c r="B15" s="1" t="s">
        <v>251</v>
      </c>
      <c r="C15" s="1" t="s">
        <v>56</v>
      </c>
      <c r="D15" s="1" t="s">
        <v>257</v>
      </c>
      <c r="E15" s="1"/>
    </row>
    <row r="16" spans="1:5" x14ac:dyDescent="0.25">
      <c r="A16" s="1" t="s">
        <v>250</v>
      </c>
      <c r="B16" s="1" t="s">
        <v>251</v>
      </c>
      <c r="C16" s="1" t="s">
        <v>56</v>
      </c>
      <c r="D16" s="1" t="s">
        <v>258</v>
      </c>
      <c r="E16" s="1"/>
    </row>
    <row r="17" spans="1:5" x14ac:dyDescent="0.25">
      <c r="A17" s="1" t="s">
        <v>12</v>
      </c>
      <c r="B17" s="1" t="s">
        <v>59</v>
      </c>
      <c r="C17" s="1" t="s">
        <v>13</v>
      </c>
      <c r="D17" s="1" t="s">
        <v>70</v>
      </c>
      <c r="E17" s="1" t="s">
        <v>14</v>
      </c>
    </row>
    <row r="18" spans="1:5" x14ac:dyDescent="0.25">
      <c r="A18" s="1" t="s">
        <v>44</v>
      </c>
      <c r="B18" s="1" t="s">
        <v>60</v>
      </c>
      <c r="C18" s="1" t="s">
        <v>13</v>
      </c>
      <c r="D18" s="1" t="s">
        <v>71</v>
      </c>
      <c r="E18" s="1" t="s">
        <v>14</v>
      </c>
    </row>
    <row r="21" spans="1:5" x14ac:dyDescent="0.25">
      <c r="A21" s="4" t="s">
        <v>269</v>
      </c>
      <c r="B21" s="4"/>
      <c r="C21" s="4"/>
      <c r="D21" s="4"/>
      <c r="E21" s="4"/>
    </row>
    <row r="22" spans="1:5" x14ac:dyDescent="0.25">
      <c r="A22" s="1" t="s">
        <v>72</v>
      </c>
      <c r="B22" s="1" t="s">
        <v>73</v>
      </c>
      <c r="C22" s="1" t="s">
        <v>92</v>
      </c>
      <c r="D22" s="1" t="s">
        <v>61</v>
      </c>
      <c r="E22" s="1" t="s">
        <v>4</v>
      </c>
    </row>
    <row r="23" spans="1:5" x14ac:dyDescent="0.25">
      <c r="A23" s="1" t="s">
        <v>17</v>
      </c>
      <c r="B23" s="1" t="s">
        <v>22</v>
      </c>
      <c r="C23" s="1" t="s">
        <v>93</v>
      </c>
      <c r="D23" s="1" t="s">
        <v>95</v>
      </c>
      <c r="E23" s="1" t="s">
        <v>84</v>
      </c>
    </row>
    <row r="24" spans="1:5" x14ac:dyDescent="0.25">
      <c r="A24" s="1" t="s">
        <v>18</v>
      </c>
      <c r="B24" s="1" t="s">
        <v>90</v>
      </c>
      <c r="C24" s="1" t="s">
        <v>93</v>
      </c>
      <c r="D24" s="1" t="s">
        <v>96</v>
      </c>
      <c r="E24" s="1" t="s">
        <v>85</v>
      </c>
    </row>
    <row r="25" spans="1:5" x14ac:dyDescent="0.25">
      <c r="A25" s="1" t="s">
        <v>19</v>
      </c>
      <c r="B25" s="1" t="s">
        <v>89</v>
      </c>
      <c r="C25" s="1" t="s">
        <v>93</v>
      </c>
      <c r="D25" s="1" t="s">
        <v>97</v>
      </c>
      <c r="E25" s="1" t="s">
        <v>86</v>
      </c>
    </row>
    <row r="26" spans="1:5" x14ac:dyDescent="0.25">
      <c r="A26" s="1" t="s">
        <v>23</v>
      </c>
      <c r="B26" s="1" t="s">
        <v>88</v>
      </c>
      <c r="C26" s="1" t="s">
        <v>93</v>
      </c>
      <c r="D26" s="1" t="s">
        <v>98</v>
      </c>
      <c r="E26" s="1" t="s">
        <v>87</v>
      </c>
    </row>
    <row r="27" spans="1:5" x14ac:dyDescent="0.25">
      <c r="A27" s="1" t="s">
        <v>1</v>
      </c>
      <c r="B27" s="1" t="s">
        <v>76</v>
      </c>
      <c r="C27" s="1" t="s">
        <v>93</v>
      </c>
      <c r="D27" s="1" t="s">
        <v>99</v>
      </c>
      <c r="E27" s="1" t="s">
        <v>91</v>
      </c>
    </row>
    <row r="28" spans="1:5" x14ac:dyDescent="0.25">
      <c r="A28" s="1" t="s">
        <v>3</v>
      </c>
      <c r="B28" s="1" t="s">
        <v>77</v>
      </c>
      <c r="C28" s="1" t="s">
        <v>94</v>
      </c>
      <c r="D28" s="1" t="s">
        <v>100</v>
      </c>
      <c r="E28" s="1" t="s">
        <v>5</v>
      </c>
    </row>
    <row r="29" spans="1:5" x14ac:dyDescent="0.25">
      <c r="A29" s="1" t="s">
        <v>6</v>
      </c>
      <c r="B29" s="1" t="s">
        <v>78</v>
      </c>
      <c r="C29" s="1" t="s">
        <v>94</v>
      </c>
      <c r="D29" s="1" t="s">
        <v>101</v>
      </c>
      <c r="E29" s="1" t="s">
        <v>5</v>
      </c>
    </row>
    <row r="30" spans="1:5" x14ac:dyDescent="0.25">
      <c r="A30" s="1" t="s">
        <v>7</v>
      </c>
      <c r="B30" s="1" t="s">
        <v>79</v>
      </c>
      <c r="C30" s="1" t="s">
        <v>94</v>
      </c>
      <c r="D30" s="1" t="s">
        <v>102</v>
      </c>
      <c r="E30" s="1" t="s">
        <v>5</v>
      </c>
    </row>
    <row r="31" spans="1:5" x14ac:dyDescent="0.25">
      <c r="A31" s="1" t="s">
        <v>8</v>
      </c>
      <c r="B31" s="1" t="s">
        <v>80</v>
      </c>
      <c r="C31" s="1" t="s">
        <v>94</v>
      </c>
      <c r="D31" s="1" t="s">
        <v>262</v>
      </c>
      <c r="E31" s="1" t="s">
        <v>5</v>
      </c>
    </row>
    <row r="32" spans="1:5" x14ac:dyDescent="0.25">
      <c r="A32" s="1" t="s">
        <v>9</v>
      </c>
      <c r="B32" s="1" t="s">
        <v>81</v>
      </c>
      <c r="C32" s="1" t="s">
        <v>94</v>
      </c>
      <c r="D32" s="1" t="s">
        <v>263</v>
      </c>
      <c r="E32" s="1" t="s">
        <v>5</v>
      </c>
    </row>
    <row r="33" spans="1:5" x14ac:dyDescent="0.25">
      <c r="A33" s="1" t="s">
        <v>10</v>
      </c>
      <c r="B33" s="1" t="s">
        <v>82</v>
      </c>
      <c r="C33" s="1" t="s">
        <v>94</v>
      </c>
      <c r="D33" s="1" t="s">
        <v>264</v>
      </c>
      <c r="E33" s="1" t="s">
        <v>5</v>
      </c>
    </row>
    <row r="34" spans="1:5" x14ac:dyDescent="0.25">
      <c r="A34" s="1" t="s">
        <v>11</v>
      </c>
      <c r="B34" s="1" t="s">
        <v>83</v>
      </c>
      <c r="C34" s="1" t="s">
        <v>93</v>
      </c>
      <c r="D34" s="1" t="s">
        <v>265</v>
      </c>
      <c r="E34" s="1" t="s">
        <v>5</v>
      </c>
    </row>
    <row r="35" spans="1:5" x14ac:dyDescent="0.25">
      <c r="A35" s="1" t="s">
        <v>105</v>
      </c>
      <c r="B35" s="1" t="s">
        <v>74</v>
      </c>
      <c r="C35" s="1" t="s">
        <v>94</v>
      </c>
      <c r="D35" s="1" t="s">
        <v>266</v>
      </c>
      <c r="E35" s="1" t="s">
        <v>24</v>
      </c>
    </row>
    <row r="36" spans="1:5" x14ac:dyDescent="0.25">
      <c r="A36" s="1" t="s">
        <v>106</v>
      </c>
      <c r="B36" s="1" t="s">
        <v>75</v>
      </c>
      <c r="C36" s="1" t="s">
        <v>94</v>
      </c>
      <c r="D36" s="1" t="s">
        <v>267</v>
      </c>
      <c r="E36" s="1" t="s">
        <v>24</v>
      </c>
    </row>
  </sheetData>
  <mergeCells count="2">
    <mergeCell ref="A21:E21"/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15" sqref="A1:F15"/>
    </sheetView>
  </sheetViews>
  <sheetFormatPr defaultRowHeight="15" x14ac:dyDescent="0.25"/>
  <cols>
    <col min="2" max="2" width="20.28515625" customWidth="1"/>
    <col min="3" max="3" width="13.7109375" customWidth="1"/>
    <col min="4" max="4" width="16" customWidth="1"/>
    <col min="6" max="6" width="45" customWidth="1"/>
    <col min="8" max="8" width="14.140625" customWidth="1"/>
    <col min="10" max="10" width="10.85546875" customWidth="1"/>
    <col min="11" max="11" width="11.28515625" customWidth="1"/>
    <col min="13" max="13" width="10.42578125" customWidth="1"/>
  </cols>
  <sheetData>
    <row r="1" spans="1:6" x14ac:dyDescent="0.25">
      <c r="A1" t="s">
        <v>72</v>
      </c>
      <c r="B1" t="s">
        <v>73</v>
      </c>
      <c r="C1" t="s">
        <v>92</v>
      </c>
      <c r="D1" t="s">
        <v>61</v>
      </c>
      <c r="F1" t="s">
        <v>4</v>
      </c>
    </row>
    <row r="2" spans="1:6" x14ac:dyDescent="0.25">
      <c r="A2" t="s">
        <v>17</v>
      </c>
      <c r="B2" t="s">
        <v>22</v>
      </c>
      <c r="C2" t="s">
        <v>93</v>
      </c>
      <c r="D2" t="s">
        <v>95</v>
      </c>
      <c r="F2" t="s">
        <v>84</v>
      </c>
    </row>
    <row r="3" spans="1:6" x14ac:dyDescent="0.25">
      <c r="A3" t="s">
        <v>18</v>
      </c>
      <c r="B3" t="s">
        <v>90</v>
      </c>
      <c r="C3" t="s">
        <v>93</v>
      </c>
      <c r="D3" t="s">
        <v>96</v>
      </c>
      <c r="F3" t="s">
        <v>85</v>
      </c>
    </row>
    <row r="4" spans="1:6" x14ac:dyDescent="0.25">
      <c r="A4" t="s">
        <v>19</v>
      </c>
      <c r="B4" t="s">
        <v>89</v>
      </c>
      <c r="C4" t="s">
        <v>93</v>
      </c>
      <c r="D4" t="s">
        <v>97</v>
      </c>
      <c r="F4" t="s">
        <v>86</v>
      </c>
    </row>
    <row r="5" spans="1:6" x14ac:dyDescent="0.25">
      <c r="A5" t="s">
        <v>23</v>
      </c>
      <c r="B5" t="s">
        <v>88</v>
      </c>
      <c r="C5" t="s">
        <v>93</v>
      </c>
      <c r="D5" t="s">
        <v>98</v>
      </c>
      <c r="F5" t="s">
        <v>87</v>
      </c>
    </row>
    <row r="6" spans="1:6" x14ac:dyDescent="0.25">
      <c r="A6" t="s">
        <v>1</v>
      </c>
      <c r="B6" t="s">
        <v>76</v>
      </c>
      <c r="C6" t="s">
        <v>93</v>
      </c>
      <c r="D6" t="s">
        <v>99</v>
      </c>
      <c r="F6" t="s">
        <v>91</v>
      </c>
    </row>
    <row r="7" spans="1:6" x14ac:dyDescent="0.25">
      <c r="A7" t="s">
        <v>3</v>
      </c>
      <c r="B7" t="s">
        <v>77</v>
      </c>
      <c r="C7" t="s">
        <v>94</v>
      </c>
      <c r="D7" t="s">
        <v>100</v>
      </c>
      <c r="F7" t="s">
        <v>5</v>
      </c>
    </row>
    <row r="8" spans="1:6" x14ac:dyDescent="0.25">
      <c r="A8" t="s">
        <v>6</v>
      </c>
      <c r="B8" t="s">
        <v>78</v>
      </c>
      <c r="C8" t="s">
        <v>94</v>
      </c>
      <c r="D8" t="s">
        <v>101</v>
      </c>
      <c r="F8" t="s">
        <v>5</v>
      </c>
    </row>
    <row r="9" spans="1:6" x14ac:dyDescent="0.25">
      <c r="A9" t="s">
        <v>7</v>
      </c>
      <c r="B9" t="s">
        <v>79</v>
      </c>
      <c r="C9" t="s">
        <v>94</v>
      </c>
      <c r="D9" t="s">
        <v>102</v>
      </c>
      <c r="F9" t="s">
        <v>5</v>
      </c>
    </row>
    <row r="10" spans="1:6" x14ac:dyDescent="0.25">
      <c r="A10" t="s">
        <v>8</v>
      </c>
      <c r="B10" t="s">
        <v>80</v>
      </c>
      <c r="C10" t="s">
        <v>94</v>
      </c>
      <c r="D10" t="s">
        <v>262</v>
      </c>
      <c r="F10" t="s">
        <v>5</v>
      </c>
    </row>
    <row r="11" spans="1:6" x14ac:dyDescent="0.25">
      <c r="A11" t="s">
        <v>9</v>
      </c>
      <c r="B11" t="s">
        <v>81</v>
      </c>
      <c r="C11" t="s">
        <v>94</v>
      </c>
      <c r="D11" t="s">
        <v>263</v>
      </c>
      <c r="F11" t="s">
        <v>5</v>
      </c>
    </row>
    <row r="12" spans="1:6" x14ac:dyDescent="0.25">
      <c r="A12" t="s">
        <v>10</v>
      </c>
      <c r="B12" t="s">
        <v>82</v>
      </c>
      <c r="C12" t="s">
        <v>94</v>
      </c>
      <c r="D12" t="s">
        <v>264</v>
      </c>
      <c r="F12" t="s">
        <v>5</v>
      </c>
    </row>
    <row r="13" spans="1:6" x14ac:dyDescent="0.25">
      <c r="A13" t="s">
        <v>11</v>
      </c>
      <c r="B13" t="s">
        <v>83</v>
      </c>
      <c r="C13" t="s">
        <v>93</v>
      </c>
      <c r="D13" t="s">
        <v>265</v>
      </c>
      <c r="F13" t="s">
        <v>5</v>
      </c>
    </row>
    <row r="14" spans="1:6" x14ac:dyDescent="0.25">
      <c r="A14" t="s">
        <v>105</v>
      </c>
      <c r="B14" t="s">
        <v>74</v>
      </c>
      <c r="C14" t="s">
        <v>94</v>
      </c>
      <c r="D14" t="s">
        <v>266</v>
      </c>
      <c r="F14" t="s">
        <v>24</v>
      </c>
    </row>
    <row r="15" spans="1:6" x14ac:dyDescent="0.25">
      <c r="A15" t="s">
        <v>106</v>
      </c>
      <c r="B15" t="s">
        <v>75</v>
      </c>
      <c r="C15" t="s">
        <v>94</v>
      </c>
      <c r="D15" t="s">
        <v>267</v>
      </c>
      <c r="F15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H23" sqref="A1:H23"/>
    </sheetView>
  </sheetViews>
  <sheetFormatPr defaultRowHeight="15" x14ac:dyDescent="0.25"/>
  <cols>
    <col min="1" max="1" width="10.140625" customWidth="1"/>
    <col min="2" max="2" width="23.7109375" customWidth="1"/>
    <col min="3" max="3" width="21.7109375" customWidth="1"/>
    <col min="4" max="4" width="8" customWidth="1"/>
    <col min="5" max="5" width="18.7109375" customWidth="1"/>
    <col min="6" max="6" width="41" customWidth="1"/>
    <col min="7" max="7" width="5.140625" customWidth="1"/>
    <col min="9" max="9" width="12.28515625" customWidth="1"/>
  </cols>
  <sheetData>
    <row r="1" spans="1:8" x14ac:dyDescent="0.25">
      <c r="A1" s="2" t="s">
        <v>107</v>
      </c>
      <c r="B1" s="2" t="s">
        <v>108</v>
      </c>
      <c r="C1" s="2" t="s">
        <v>178</v>
      </c>
      <c r="D1" s="2" t="s">
        <v>109</v>
      </c>
      <c r="E1" s="2" t="s">
        <v>4</v>
      </c>
      <c r="F1" s="2" t="s">
        <v>110</v>
      </c>
      <c r="G1" s="2" t="s">
        <v>116</v>
      </c>
      <c r="H1" s="2" t="s">
        <v>139</v>
      </c>
    </row>
    <row r="2" spans="1:8" x14ac:dyDescent="0.25">
      <c r="A2" s="1" t="s">
        <v>113</v>
      </c>
      <c r="B2" s="1" t="s">
        <v>132</v>
      </c>
      <c r="C2" s="1" t="s">
        <v>114</v>
      </c>
      <c r="D2" s="1">
        <v>129.97999999999999</v>
      </c>
      <c r="E2" s="1" t="s">
        <v>131</v>
      </c>
      <c r="F2" s="3" t="s">
        <v>130</v>
      </c>
      <c r="G2" s="1">
        <v>1</v>
      </c>
      <c r="H2" s="1">
        <f>G2*D2</f>
        <v>129.97999999999999</v>
      </c>
    </row>
    <row r="3" spans="1:8" x14ac:dyDescent="0.25">
      <c r="A3" s="1" t="s">
        <v>111</v>
      </c>
      <c r="B3" s="1" t="s">
        <v>132</v>
      </c>
      <c r="C3" s="1" t="s">
        <v>114</v>
      </c>
      <c r="D3" s="1">
        <v>129.97999999999999</v>
      </c>
      <c r="E3" s="1" t="s">
        <v>115</v>
      </c>
      <c r="F3" s="3" t="s">
        <v>130</v>
      </c>
      <c r="G3" s="1">
        <v>1</v>
      </c>
      <c r="H3" s="1">
        <f t="shared" ref="H3:H22" si="0">G3*D3</f>
        <v>129.97999999999999</v>
      </c>
    </row>
    <row r="4" spans="1:8" x14ac:dyDescent="0.25">
      <c r="A4" s="1" t="s">
        <v>112</v>
      </c>
      <c r="B4" s="1" t="s">
        <v>132</v>
      </c>
      <c r="C4" s="1" t="s">
        <v>114</v>
      </c>
      <c r="D4" s="1">
        <v>129.97999999999999</v>
      </c>
      <c r="E4" s="1" t="s">
        <v>115</v>
      </c>
      <c r="F4" s="3" t="s">
        <v>130</v>
      </c>
      <c r="G4" s="1">
        <v>1</v>
      </c>
      <c r="H4" s="1">
        <f t="shared" si="0"/>
        <v>129.97999999999999</v>
      </c>
    </row>
    <row r="5" spans="1:8" x14ac:dyDescent="0.25">
      <c r="A5" s="1" t="s">
        <v>118</v>
      </c>
      <c r="B5" s="1" t="s">
        <v>119</v>
      </c>
      <c r="C5" s="1" t="s">
        <v>114</v>
      </c>
      <c r="D5" s="1">
        <v>29.99</v>
      </c>
      <c r="E5" s="1"/>
      <c r="F5" s="3" t="s">
        <v>117</v>
      </c>
      <c r="G5" s="1">
        <v>3</v>
      </c>
      <c r="H5" s="1">
        <f t="shared" si="0"/>
        <v>89.97</v>
      </c>
    </row>
    <row r="6" spans="1:8" x14ac:dyDescent="0.25">
      <c r="A6" s="1" t="s">
        <v>120</v>
      </c>
      <c r="B6" s="1" t="s">
        <v>121</v>
      </c>
      <c r="C6" s="1" t="s">
        <v>114</v>
      </c>
      <c r="D6" s="1">
        <v>41.99</v>
      </c>
      <c r="E6" s="1"/>
      <c r="F6" s="3" t="s">
        <v>122</v>
      </c>
      <c r="G6" s="1">
        <v>2</v>
      </c>
      <c r="H6" s="1">
        <f t="shared" si="0"/>
        <v>83.98</v>
      </c>
    </row>
    <row r="7" spans="1:8" x14ac:dyDescent="0.25">
      <c r="A7" s="1" t="s">
        <v>123</v>
      </c>
      <c r="B7" s="1" t="s">
        <v>125</v>
      </c>
      <c r="C7" s="1" t="s">
        <v>114</v>
      </c>
      <c r="D7" s="1">
        <v>144.99</v>
      </c>
      <c r="E7" s="1" t="s">
        <v>129</v>
      </c>
      <c r="F7" s="3" t="s">
        <v>124</v>
      </c>
      <c r="G7" s="1">
        <v>2</v>
      </c>
      <c r="H7" s="1">
        <f t="shared" si="0"/>
        <v>289.98</v>
      </c>
    </row>
    <row r="8" spans="1:8" x14ac:dyDescent="0.25">
      <c r="A8" s="1" t="s">
        <v>126</v>
      </c>
      <c r="B8" s="1" t="s">
        <v>127</v>
      </c>
      <c r="C8" s="1" t="s">
        <v>114</v>
      </c>
      <c r="D8" s="1">
        <v>109.99</v>
      </c>
      <c r="E8" s="1"/>
      <c r="F8" s="3" t="s">
        <v>128</v>
      </c>
      <c r="G8" s="1">
        <v>1</v>
      </c>
      <c r="H8" s="1">
        <f t="shared" si="0"/>
        <v>109.99</v>
      </c>
    </row>
    <row r="9" spans="1:8" x14ac:dyDescent="0.25">
      <c r="A9" s="1" t="s">
        <v>133</v>
      </c>
      <c r="B9" s="1" t="s">
        <v>134</v>
      </c>
      <c r="C9" s="1" t="s">
        <v>114</v>
      </c>
      <c r="D9" s="1">
        <v>74.989999999999995</v>
      </c>
      <c r="E9" s="1" t="s">
        <v>135</v>
      </c>
      <c r="F9" s="3" t="s">
        <v>136</v>
      </c>
      <c r="G9" s="1">
        <v>1</v>
      </c>
      <c r="H9" s="1">
        <f t="shared" si="0"/>
        <v>74.989999999999995</v>
      </c>
    </row>
    <row r="10" spans="1:8" x14ac:dyDescent="0.25">
      <c r="A10" s="1" t="s">
        <v>118</v>
      </c>
      <c r="B10" s="1" t="s">
        <v>137</v>
      </c>
      <c r="C10" s="1" t="s">
        <v>114</v>
      </c>
      <c r="D10" s="1">
        <v>2.19</v>
      </c>
      <c r="E10" s="1"/>
      <c r="F10" s="3" t="s">
        <v>144</v>
      </c>
      <c r="G10" s="1">
        <v>30</v>
      </c>
      <c r="H10" s="1">
        <f t="shared" si="0"/>
        <v>65.7</v>
      </c>
    </row>
    <row r="11" spans="1:8" x14ac:dyDescent="0.25">
      <c r="A11" s="1" t="s">
        <v>140</v>
      </c>
      <c r="B11" s="1" t="s">
        <v>141</v>
      </c>
      <c r="C11" s="1" t="s">
        <v>142</v>
      </c>
      <c r="D11" s="1">
        <v>372.55</v>
      </c>
      <c r="E11" s="1" t="s">
        <v>149</v>
      </c>
      <c r="F11" s="3" t="s">
        <v>145</v>
      </c>
      <c r="G11" s="1">
        <v>1</v>
      </c>
      <c r="H11" s="1">
        <f t="shared" si="0"/>
        <v>372.55</v>
      </c>
    </row>
    <row r="12" spans="1:8" x14ac:dyDescent="0.25">
      <c r="A12" s="1" t="s">
        <v>268</v>
      </c>
      <c r="B12" s="1" t="s">
        <v>146</v>
      </c>
      <c r="C12" s="1" t="s">
        <v>142</v>
      </c>
      <c r="D12" s="1">
        <v>47.92</v>
      </c>
      <c r="E12" s="1" t="s">
        <v>2</v>
      </c>
      <c r="F12" s="3" t="s">
        <v>166</v>
      </c>
      <c r="G12" s="1">
        <v>2</v>
      </c>
      <c r="H12" s="1">
        <f t="shared" si="0"/>
        <v>95.84</v>
      </c>
    </row>
    <row r="13" spans="1:8" x14ac:dyDescent="0.25">
      <c r="A13" s="1" t="s">
        <v>147</v>
      </c>
      <c r="B13" s="1" t="s">
        <v>156</v>
      </c>
      <c r="C13" s="1" t="s">
        <v>157</v>
      </c>
      <c r="D13" s="1">
        <v>21.44</v>
      </c>
      <c r="E13" s="1"/>
      <c r="F13" s="3" t="s">
        <v>155</v>
      </c>
      <c r="G13" s="1">
        <v>8</v>
      </c>
      <c r="H13" s="1">
        <f t="shared" si="0"/>
        <v>171.52</v>
      </c>
    </row>
    <row r="14" spans="1:8" x14ac:dyDescent="0.25">
      <c r="A14" s="1" t="s">
        <v>148</v>
      </c>
      <c r="B14" s="1" t="s">
        <v>5</v>
      </c>
      <c r="C14" s="1" t="s">
        <v>142</v>
      </c>
      <c r="D14" s="1">
        <v>24.99</v>
      </c>
      <c r="E14" s="1" t="s">
        <v>150</v>
      </c>
      <c r="F14" s="3" t="s">
        <v>151</v>
      </c>
      <c r="G14" s="1">
        <v>1</v>
      </c>
      <c r="H14" s="1">
        <f t="shared" si="0"/>
        <v>24.99</v>
      </c>
    </row>
    <row r="15" spans="1:8" x14ac:dyDescent="0.25">
      <c r="A15" s="1" t="s">
        <v>152</v>
      </c>
      <c r="B15" s="1" t="s">
        <v>154</v>
      </c>
      <c r="C15" s="1" t="s">
        <v>114</v>
      </c>
      <c r="D15" s="1">
        <v>7.99</v>
      </c>
      <c r="E15" s="1"/>
      <c r="F15" s="3" t="s">
        <v>153</v>
      </c>
      <c r="G15" s="1">
        <v>1</v>
      </c>
      <c r="H15" s="1">
        <f t="shared" si="0"/>
        <v>7.99</v>
      </c>
    </row>
    <row r="16" spans="1:8" x14ac:dyDescent="0.25">
      <c r="A16" s="1" t="s">
        <v>158</v>
      </c>
      <c r="B16" s="1" t="s">
        <v>159</v>
      </c>
      <c r="C16" s="1" t="s">
        <v>157</v>
      </c>
      <c r="D16" s="1">
        <v>115.83</v>
      </c>
      <c r="E16" s="1"/>
      <c r="F16" s="3" t="s">
        <v>170</v>
      </c>
      <c r="G16" s="1">
        <v>1</v>
      </c>
      <c r="H16" s="1">
        <f t="shared" si="0"/>
        <v>115.83</v>
      </c>
    </row>
    <row r="17" spans="1:8" x14ac:dyDescent="0.25">
      <c r="A17" s="1" t="s">
        <v>160</v>
      </c>
      <c r="B17" s="1" t="s">
        <v>163</v>
      </c>
      <c r="C17" s="1" t="s">
        <v>157</v>
      </c>
      <c r="D17" s="1">
        <v>14.7</v>
      </c>
      <c r="E17" s="1"/>
      <c r="F17" s="3" t="s">
        <v>169</v>
      </c>
      <c r="G17" s="1">
        <v>2</v>
      </c>
      <c r="H17" s="1">
        <f t="shared" si="0"/>
        <v>29.4</v>
      </c>
    </row>
    <row r="18" spans="1:8" x14ac:dyDescent="0.25">
      <c r="A18" s="1" t="s">
        <v>160</v>
      </c>
      <c r="B18" s="1" t="s">
        <v>161</v>
      </c>
      <c r="C18" s="1" t="s">
        <v>157</v>
      </c>
      <c r="D18" s="1">
        <v>7.75</v>
      </c>
      <c r="E18" s="1" t="s">
        <v>162</v>
      </c>
      <c r="F18" s="3" t="s">
        <v>171</v>
      </c>
      <c r="G18" s="1">
        <v>1</v>
      </c>
      <c r="H18" s="1">
        <f t="shared" si="0"/>
        <v>7.75</v>
      </c>
    </row>
    <row r="19" spans="1:8" x14ac:dyDescent="0.25">
      <c r="A19" s="1" t="s">
        <v>160</v>
      </c>
      <c r="B19" s="1" t="s">
        <v>164</v>
      </c>
      <c r="C19" s="1" t="s">
        <v>157</v>
      </c>
      <c r="D19" s="1">
        <v>4</v>
      </c>
      <c r="E19" s="1" t="s">
        <v>165</v>
      </c>
      <c r="F19" s="3" t="s">
        <v>168</v>
      </c>
      <c r="G19" s="1">
        <v>1</v>
      </c>
      <c r="H19" s="1">
        <f t="shared" si="0"/>
        <v>4</v>
      </c>
    </row>
    <row r="20" spans="1:8" x14ac:dyDescent="0.25">
      <c r="A20" s="1" t="s">
        <v>126</v>
      </c>
      <c r="B20" s="1" t="s">
        <v>172</v>
      </c>
      <c r="C20" s="1" t="s">
        <v>157</v>
      </c>
      <c r="D20" s="1">
        <v>18.670000000000002</v>
      </c>
      <c r="E20" s="1"/>
      <c r="F20" s="3" t="s">
        <v>167</v>
      </c>
      <c r="G20" s="1">
        <v>2</v>
      </c>
      <c r="H20" s="1">
        <f t="shared" si="0"/>
        <v>37.340000000000003</v>
      </c>
    </row>
    <row r="21" spans="1:8" x14ac:dyDescent="0.25">
      <c r="A21" s="1" t="s">
        <v>259</v>
      </c>
      <c r="B21" s="1" t="s">
        <v>260</v>
      </c>
      <c r="C21" s="1" t="s">
        <v>157</v>
      </c>
      <c r="D21" s="1">
        <v>5.48</v>
      </c>
      <c r="E21" s="1"/>
      <c r="F21" s="3" t="s">
        <v>261</v>
      </c>
      <c r="G21" s="1">
        <v>6</v>
      </c>
      <c r="H21" s="1">
        <f t="shared" si="0"/>
        <v>32.880000000000003</v>
      </c>
    </row>
    <row r="22" spans="1:8" x14ac:dyDescent="0.25">
      <c r="A22" s="1"/>
      <c r="B22" s="1"/>
      <c r="C22" s="1"/>
      <c r="D22" s="1"/>
      <c r="E22" s="1"/>
      <c r="F22" s="3"/>
      <c r="G22" s="1"/>
      <c r="H22" s="1">
        <f t="shared" si="0"/>
        <v>0</v>
      </c>
    </row>
    <row r="23" spans="1:8" x14ac:dyDescent="0.25">
      <c r="E23" t="s">
        <v>193</v>
      </c>
      <c r="H23">
        <f ca="1">SUM(H2:H28)</f>
        <v>2004.6399999999999</v>
      </c>
    </row>
  </sheetData>
  <hyperlinks>
    <hyperlink ref="F4" r:id="rId1"/>
    <hyperlink ref="F13" r:id="rId2"/>
    <hyperlink ref="F12" r:id="rId3"/>
    <hyperlink ref="F11" r:id="rId4"/>
    <hyperlink ref="F10" r:id="rId5"/>
    <hyperlink ref="F9" r:id="rId6"/>
    <hyperlink ref="F7" r:id="rId7"/>
    <hyperlink ref="F8" r:id="rId8"/>
    <hyperlink ref="F6" r:id="rId9"/>
    <hyperlink ref="F5" r:id="rId10"/>
    <hyperlink ref="F3" r:id="rId11"/>
    <hyperlink ref="F2" r:id="rId12"/>
    <hyperlink ref="F14" r:id="rId13"/>
    <hyperlink ref="F15" r:id="rId14"/>
    <hyperlink ref="F20" r:id="rId15"/>
    <hyperlink ref="F19" r:id="rId16"/>
    <hyperlink ref="F17" r:id="rId17"/>
    <hyperlink ref="F16" r:id="rId18"/>
    <hyperlink ref="F18" r:id="rId19"/>
    <hyperlink ref="F21" r:id="rId20"/>
  </hyperlinks>
  <pageMargins left="0.7" right="0.7" top="0.75" bottom="0.75" header="0.3" footer="0.3"/>
  <pageSetup orientation="landscape" r:id="rId2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workbookViewId="0">
      <selection activeCell="B2" sqref="B2"/>
    </sheetView>
  </sheetViews>
  <sheetFormatPr defaultRowHeight="15" x14ac:dyDescent="0.25"/>
  <cols>
    <col min="2" max="2" width="27.7109375" customWidth="1"/>
    <col min="3" max="3" width="14.85546875" customWidth="1"/>
    <col min="6" max="6" width="22.28515625" customWidth="1"/>
  </cols>
  <sheetData>
    <row r="1" spans="1:24" x14ac:dyDescent="0.25">
      <c r="A1" s="1" t="s">
        <v>107</v>
      </c>
      <c r="B1" s="1" t="s">
        <v>108</v>
      </c>
      <c r="C1" s="1" t="s">
        <v>177</v>
      </c>
      <c r="D1" s="1" t="s">
        <v>109</v>
      </c>
      <c r="E1" s="1" t="s">
        <v>4</v>
      </c>
      <c r="F1" s="1" t="s">
        <v>110</v>
      </c>
      <c r="G1" s="1" t="s">
        <v>116</v>
      </c>
      <c r="H1" s="1" t="s">
        <v>139</v>
      </c>
      <c r="I1" s="1" t="s">
        <v>138</v>
      </c>
    </row>
    <row r="2" spans="1:24" x14ac:dyDescent="0.25">
      <c r="A2" s="1" t="s">
        <v>175</v>
      </c>
      <c r="B2" s="1" t="s">
        <v>236</v>
      </c>
      <c r="C2" s="1" t="s">
        <v>157</v>
      </c>
      <c r="D2" s="1">
        <v>77.489999999999995</v>
      </c>
      <c r="E2" s="1"/>
      <c r="F2" s="1" t="s">
        <v>185</v>
      </c>
      <c r="G2" s="1">
        <v>2</v>
      </c>
      <c r="H2" s="1">
        <f>G2*D2</f>
        <v>154.97999999999999</v>
      </c>
      <c r="I2" s="1">
        <f>G2*D2</f>
        <v>154.97999999999999</v>
      </c>
    </row>
    <row r="3" spans="1:24" x14ac:dyDescent="0.25">
      <c r="A3" s="1" t="s">
        <v>183</v>
      </c>
      <c r="B3" s="1" t="s">
        <v>186</v>
      </c>
      <c r="C3" s="1" t="s">
        <v>157</v>
      </c>
      <c r="D3" s="1">
        <v>48.38</v>
      </c>
      <c r="E3" s="1" t="s">
        <v>244</v>
      </c>
      <c r="F3" s="3" t="s">
        <v>184</v>
      </c>
      <c r="G3" s="1">
        <v>1</v>
      </c>
      <c r="H3" s="1">
        <f t="shared" ref="H3:H22" si="0">G3*D3</f>
        <v>48.38</v>
      </c>
      <c r="I3" s="1">
        <f>G3*D3+I2</f>
        <v>203.35999999999999</v>
      </c>
    </row>
    <row r="4" spans="1:24" x14ac:dyDescent="0.25">
      <c r="A4" s="1" t="s">
        <v>187</v>
      </c>
      <c r="B4" s="1" t="s">
        <v>189</v>
      </c>
      <c r="C4" s="1" t="s">
        <v>157</v>
      </c>
      <c r="D4" s="1">
        <v>2.56</v>
      </c>
      <c r="E4" s="1"/>
      <c r="F4" s="3" t="s">
        <v>188</v>
      </c>
      <c r="G4" s="1">
        <v>1</v>
      </c>
      <c r="H4" s="1">
        <f t="shared" si="0"/>
        <v>2.56</v>
      </c>
      <c r="I4" s="1">
        <f t="shared" ref="I4:I21" si="1">G4*D4+I3</f>
        <v>205.92</v>
      </c>
      <c r="P4" t="s">
        <v>175</v>
      </c>
      <c r="Q4" t="s">
        <v>176</v>
      </c>
      <c r="R4" t="s">
        <v>179</v>
      </c>
      <c r="S4">
        <v>449.59</v>
      </c>
      <c r="U4" t="s">
        <v>185</v>
      </c>
      <c r="V4">
        <v>2</v>
      </c>
      <c r="W4">
        <f>V4*S4</f>
        <v>899.18</v>
      </c>
      <c r="X4">
        <f>V4*S4</f>
        <v>899.18</v>
      </c>
    </row>
    <row r="5" spans="1:24" x14ac:dyDescent="0.25">
      <c r="A5" s="1" t="s">
        <v>190</v>
      </c>
      <c r="B5" s="1" t="s">
        <v>191</v>
      </c>
      <c r="C5" s="1" t="s">
        <v>157</v>
      </c>
      <c r="D5" s="1">
        <v>4.8499999999999996</v>
      </c>
      <c r="E5" s="1"/>
      <c r="F5" s="3" t="s">
        <v>192</v>
      </c>
      <c r="G5" s="1">
        <v>1</v>
      </c>
      <c r="H5" s="1">
        <f t="shared" si="0"/>
        <v>4.8499999999999996</v>
      </c>
      <c r="I5" s="1">
        <f t="shared" si="1"/>
        <v>210.76999999999998</v>
      </c>
    </row>
    <row r="6" spans="1:24" x14ac:dyDescent="0.25">
      <c r="A6" s="1" t="s">
        <v>194</v>
      </c>
      <c r="B6" s="1" t="s">
        <v>195</v>
      </c>
      <c r="C6" s="1" t="s">
        <v>157</v>
      </c>
      <c r="D6" s="1">
        <v>7.82</v>
      </c>
      <c r="E6" s="1"/>
      <c r="F6" s="3" t="s">
        <v>196</v>
      </c>
      <c r="G6" s="1">
        <v>2</v>
      </c>
      <c r="H6" s="1">
        <f t="shared" si="0"/>
        <v>15.64</v>
      </c>
      <c r="I6" s="1">
        <f t="shared" si="1"/>
        <v>226.40999999999997</v>
      </c>
    </row>
    <row r="7" spans="1:24" x14ac:dyDescent="0.25">
      <c r="A7" s="1" t="s">
        <v>174</v>
      </c>
      <c r="B7" s="1" t="s">
        <v>173</v>
      </c>
      <c r="C7" s="1"/>
      <c r="D7" s="1">
        <v>220</v>
      </c>
      <c r="E7" s="1"/>
      <c r="F7" s="3" t="s">
        <v>237</v>
      </c>
      <c r="G7" s="1">
        <v>1</v>
      </c>
      <c r="H7" s="1">
        <f t="shared" si="0"/>
        <v>220</v>
      </c>
      <c r="I7" s="1">
        <f t="shared" si="1"/>
        <v>446.40999999999997</v>
      </c>
    </row>
    <row r="8" spans="1:24" x14ac:dyDescent="0.25">
      <c r="A8" s="1" t="s">
        <v>180</v>
      </c>
      <c r="B8" s="1" t="s">
        <v>182</v>
      </c>
      <c r="C8" s="1" t="s">
        <v>157</v>
      </c>
      <c r="D8" s="1">
        <v>9.4700000000000006</v>
      </c>
      <c r="E8" s="1" t="s">
        <v>150</v>
      </c>
      <c r="F8" s="3" t="s">
        <v>181</v>
      </c>
      <c r="G8" s="1">
        <v>1</v>
      </c>
      <c r="H8" s="1">
        <f t="shared" si="0"/>
        <v>9.4700000000000006</v>
      </c>
      <c r="I8" s="1">
        <f t="shared" si="1"/>
        <v>455.88</v>
      </c>
    </row>
    <row r="9" spans="1:24" x14ac:dyDescent="0.25">
      <c r="A9" s="1" t="s">
        <v>199</v>
      </c>
      <c r="B9" s="1" t="s">
        <v>200</v>
      </c>
      <c r="C9" s="1"/>
      <c r="D9" s="1">
        <v>11.82</v>
      </c>
      <c r="E9" s="1" t="s">
        <v>198</v>
      </c>
      <c r="F9" s="3" t="s">
        <v>197</v>
      </c>
      <c r="G9" s="1">
        <v>1</v>
      </c>
      <c r="H9" s="1">
        <f t="shared" si="0"/>
        <v>11.82</v>
      </c>
      <c r="I9" s="1">
        <f t="shared" si="1"/>
        <v>467.7</v>
      </c>
    </row>
    <row r="10" spans="1:24" x14ac:dyDescent="0.25">
      <c r="A10" s="1" t="s">
        <v>201</v>
      </c>
      <c r="B10" s="1" t="s">
        <v>202</v>
      </c>
      <c r="C10" s="1"/>
      <c r="D10" s="1">
        <v>2.58</v>
      </c>
      <c r="E10" s="1" t="s">
        <v>204</v>
      </c>
      <c r="F10" s="3" t="s">
        <v>203</v>
      </c>
      <c r="G10" s="1">
        <v>1</v>
      </c>
      <c r="H10" s="1">
        <f t="shared" si="0"/>
        <v>2.58</v>
      </c>
      <c r="I10" s="1">
        <f t="shared" si="1"/>
        <v>470.28</v>
      </c>
    </row>
    <row r="11" spans="1:24" x14ac:dyDescent="0.25">
      <c r="A11" s="1" t="s">
        <v>239</v>
      </c>
      <c r="B11" s="1"/>
      <c r="C11" s="1"/>
      <c r="D11" s="1">
        <v>26</v>
      </c>
      <c r="E11" s="1"/>
      <c r="F11" s="3" t="s">
        <v>238</v>
      </c>
      <c r="G11" s="1">
        <v>1</v>
      </c>
      <c r="H11" s="1">
        <f t="shared" si="0"/>
        <v>26</v>
      </c>
      <c r="I11" s="1">
        <f t="shared" si="1"/>
        <v>496.28</v>
      </c>
    </row>
    <row r="12" spans="1:24" x14ac:dyDescent="0.25">
      <c r="A12" s="1" t="s">
        <v>209</v>
      </c>
      <c r="B12" s="1"/>
      <c r="C12" s="1"/>
      <c r="D12" s="1">
        <v>4.5</v>
      </c>
      <c r="E12" s="1"/>
      <c r="F12" s="3" t="s">
        <v>208</v>
      </c>
      <c r="G12" s="1">
        <v>7</v>
      </c>
      <c r="H12" s="1">
        <f t="shared" si="0"/>
        <v>31.5</v>
      </c>
      <c r="I12" s="1">
        <f t="shared" si="1"/>
        <v>527.78</v>
      </c>
    </row>
    <row r="13" spans="1:24" x14ac:dyDescent="0.25">
      <c r="A13" s="1" t="s">
        <v>210</v>
      </c>
      <c r="B13" s="1" t="s">
        <v>211</v>
      </c>
      <c r="C13" s="1" t="s">
        <v>212</v>
      </c>
      <c r="D13" s="1">
        <v>36</v>
      </c>
      <c r="E13" s="1"/>
      <c r="F13" s="3" t="s">
        <v>213</v>
      </c>
      <c r="G13" s="1">
        <v>1</v>
      </c>
      <c r="H13" s="1">
        <f t="shared" si="0"/>
        <v>36</v>
      </c>
      <c r="I13" s="1">
        <f t="shared" si="1"/>
        <v>563.78</v>
      </c>
    </row>
    <row r="14" spans="1:24" x14ac:dyDescent="0.25">
      <c r="A14" s="1" t="s">
        <v>214</v>
      </c>
      <c r="B14" s="1" t="s">
        <v>215</v>
      </c>
      <c r="C14" s="1"/>
      <c r="D14" s="1">
        <v>15</v>
      </c>
      <c r="E14" s="1" t="s">
        <v>143</v>
      </c>
      <c r="F14" s="3" t="s">
        <v>216</v>
      </c>
      <c r="G14" s="1">
        <v>1</v>
      </c>
      <c r="H14" s="1">
        <f t="shared" si="0"/>
        <v>15</v>
      </c>
      <c r="I14" s="1">
        <f t="shared" si="1"/>
        <v>578.78</v>
      </c>
    </row>
    <row r="15" spans="1:24" x14ac:dyDescent="0.25">
      <c r="A15" s="1" t="s">
        <v>217</v>
      </c>
      <c r="B15" s="1"/>
      <c r="C15" s="1"/>
      <c r="D15" s="1">
        <v>22</v>
      </c>
      <c r="E15" s="1" t="s">
        <v>219</v>
      </c>
      <c r="F15" s="3" t="s">
        <v>218</v>
      </c>
      <c r="G15" s="1">
        <v>1</v>
      </c>
      <c r="H15" s="1">
        <f t="shared" si="0"/>
        <v>22</v>
      </c>
      <c r="I15" s="1">
        <f t="shared" si="1"/>
        <v>600.78</v>
      </c>
    </row>
    <row r="16" spans="1:24" x14ac:dyDescent="0.25">
      <c r="A16" s="1" t="s">
        <v>220</v>
      </c>
      <c r="B16" s="1" t="s">
        <v>221</v>
      </c>
      <c r="C16" s="1"/>
      <c r="D16" s="1">
        <v>40</v>
      </c>
      <c r="E16" s="1"/>
      <c r="F16" s="3" t="s">
        <v>222</v>
      </c>
      <c r="G16" s="1">
        <v>2</v>
      </c>
      <c r="H16" s="1">
        <f t="shared" si="0"/>
        <v>80</v>
      </c>
      <c r="I16" s="1">
        <f>G16*D16+I15</f>
        <v>680.78</v>
      </c>
    </row>
    <row r="17" spans="1:9" x14ac:dyDescent="0.25">
      <c r="A17" s="1" t="s">
        <v>206</v>
      </c>
      <c r="B17" s="1" t="s">
        <v>223</v>
      </c>
      <c r="C17" s="1"/>
      <c r="D17" s="1">
        <v>150</v>
      </c>
      <c r="E17" s="1" t="s">
        <v>224</v>
      </c>
      <c r="F17" s="1"/>
      <c r="G17" s="1">
        <v>1</v>
      </c>
      <c r="H17" s="1">
        <f t="shared" si="0"/>
        <v>150</v>
      </c>
      <c r="I17" s="1">
        <f t="shared" si="1"/>
        <v>830.78</v>
      </c>
    </row>
    <row r="18" spans="1:9" x14ac:dyDescent="0.25">
      <c r="A18" s="1" t="s">
        <v>225</v>
      </c>
      <c r="B18" s="1" t="s">
        <v>227</v>
      </c>
      <c r="C18" s="1"/>
      <c r="D18" s="1">
        <v>56</v>
      </c>
      <c r="E18" s="1"/>
      <c r="F18" s="3" t="s">
        <v>228</v>
      </c>
      <c r="G18" s="1">
        <v>2</v>
      </c>
      <c r="H18" s="1">
        <f t="shared" si="0"/>
        <v>112</v>
      </c>
      <c r="I18" s="1">
        <f t="shared" si="1"/>
        <v>942.78</v>
      </c>
    </row>
    <row r="19" spans="1:9" x14ac:dyDescent="0.25">
      <c r="A19" s="1" t="s">
        <v>226</v>
      </c>
      <c r="B19" s="1" t="s">
        <v>229</v>
      </c>
      <c r="C19" s="1"/>
      <c r="D19" s="1">
        <v>48</v>
      </c>
      <c r="E19" s="1"/>
      <c r="F19" s="3" t="s">
        <v>230</v>
      </c>
      <c r="G19" s="1">
        <v>1</v>
      </c>
      <c r="H19" s="1">
        <f t="shared" si="0"/>
        <v>48</v>
      </c>
      <c r="I19" s="1">
        <f t="shared" si="1"/>
        <v>990.78</v>
      </c>
    </row>
    <row r="20" spans="1:9" x14ac:dyDescent="0.25">
      <c r="A20" s="1" t="s">
        <v>231</v>
      </c>
      <c r="B20" s="1" t="s">
        <v>233</v>
      </c>
      <c r="C20" s="1"/>
      <c r="D20" s="1">
        <v>28</v>
      </c>
      <c r="E20" s="1"/>
      <c r="F20" s="3" t="s">
        <v>232</v>
      </c>
      <c r="G20" s="1">
        <v>1</v>
      </c>
      <c r="H20" s="1">
        <f t="shared" si="0"/>
        <v>28</v>
      </c>
      <c r="I20" s="1">
        <f t="shared" si="1"/>
        <v>1018.78</v>
      </c>
    </row>
    <row r="21" spans="1:9" x14ac:dyDescent="0.25">
      <c r="A21" s="1" t="s">
        <v>205</v>
      </c>
      <c r="B21" s="1" t="s">
        <v>235</v>
      </c>
      <c r="C21" s="1"/>
      <c r="D21" s="1">
        <v>119</v>
      </c>
      <c r="E21" s="1"/>
      <c r="F21" s="1" t="s">
        <v>234</v>
      </c>
      <c r="G21" s="1">
        <v>1</v>
      </c>
      <c r="H21" s="1">
        <f t="shared" si="0"/>
        <v>119</v>
      </c>
      <c r="I21" s="1">
        <f t="shared" si="1"/>
        <v>1137.78</v>
      </c>
    </row>
    <row r="22" spans="1:9" x14ac:dyDescent="0.25">
      <c r="A22" s="1" t="s">
        <v>241</v>
      </c>
      <c r="B22" s="1" t="s">
        <v>242</v>
      </c>
      <c r="C22" s="1"/>
      <c r="D22" s="1">
        <v>15</v>
      </c>
      <c r="E22" s="1"/>
      <c r="F22" s="3" t="s">
        <v>243</v>
      </c>
      <c r="G22" s="1">
        <v>2</v>
      </c>
      <c r="H22" s="1">
        <f t="shared" si="0"/>
        <v>30</v>
      </c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G24" t="s">
        <v>193</v>
      </c>
      <c r="H24">
        <f ca="1">SUM(H2:H27)</f>
        <v>1167.78</v>
      </c>
    </row>
  </sheetData>
  <hyperlinks>
    <hyperlink ref="F8" r:id="rId1"/>
    <hyperlink ref="F6" r:id="rId2"/>
    <hyperlink ref="F7" r:id="rId3"/>
    <hyperlink ref="F3" r:id="rId4"/>
    <hyperlink ref="F4" r:id="rId5"/>
    <hyperlink ref="F5" r:id="rId6"/>
    <hyperlink ref="F9" r:id="rId7"/>
    <hyperlink ref="F10" r:id="rId8"/>
    <hyperlink ref="F12" r:id="rId9"/>
    <hyperlink ref="F11" r:id="rId10"/>
    <hyperlink ref="F14" r:id="rId11"/>
    <hyperlink ref="F16" r:id="rId12"/>
    <hyperlink ref="F15" r:id="rId13"/>
    <hyperlink ref="F13" r:id="rId14"/>
    <hyperlink ref="F18" r:id="rId15"/>
    <hyperlink ref="F19" r:id="rId16"/>
    <hyperlink ref="F20" r:id="rId17"/>
    <hyperlink ref="F22" r:id="rId18"/>
  </hyperlinks>
  <pageMargins left="0.7" right="0.7" top="0.75" bottom="0.75" header="0.3" footer="0.3"/>
  <pageSetup orientation="portrait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notes</vt:lpstr>
      <vt:lpstr>Inputs</vt:lpstr>
      <vt:lpstr>Outputs</vt:lpstr>
      <vt:lpstr>Brew hardware BOM</vt:lpstr>
      <vt:lpstr>electrical and control BOM</vt:lpstr>
      <vt:lpstr>'Brew hardware BOM'!Print_Area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killernat</dc:creator>
  <cp:lastModifiedBy>killernat</cp:lastModifiedBy>
  <dcterms:created xsi:type="dcterms:W3CDTF">2017-04-16T16:24:01Z</dcterms:created>
  <dcterms:modified xsi:type="dcterms:W3CDTF">2017-05-02T04:36:53Z</dcterms:modified>
</cp:coreProperties>
</file>